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1FC4220-1BC3-4CA9-90C7-3E883DF18252}"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C59" i="2"/>
  <c r="B59" i="2"/>
  <c r="D51" i="2"/>
  <c r="D52" i="2"/>
  <c r="D53" i="2"/>
  <c r="D54" i="2"/>
  <c r="D55" i="2"/>
  <c r="D56" i="2"/>
  <c r="D57" i="2"/>
  <c r="D58" i="2"/>
  <c r="D59" i="2" l="1"/>
  <c r="D57" i="3"/>
  <c r="C57" i="3"/>
  <c r="B57" i="3"/>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<sst xmlns="http://schemas.openxmlformats.org/spreadsheetml/2006/main" count="336" uniqueCount="207">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</sst>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3" fontId="2" fillId="0" borderId="12" xfId="0" applyNumberFormat="1" applyFont="1" applyBorder="1" applyAlignment="1">
      <alignment horizontal="center" vertical="center"/>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32" zoomScale="85" zoomScaleNormal="85" workbookViewId="0">
      <selection activeCell="B6" sqref="B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35" t="s">
        <v>181</v>
      </c>
      <c r="B1" s="136"/>
      <c r="C1" s="136"/>
      <c r="D1" s="136"/>
      <c r="E1" s="137"/>
    </row>
    <row r="2" spans="1:5" ht="14.25" customHeight="1" thickBot="1" x14ac:dyDescent="0.4">
      <c r="A2" s="1"/>
      <c r="B2" s="2"/>
      <c r="C2" s="2"/>
      <c r="D2" s="95" t="s">
        <v>182</v>
      </c>
      <c r="E2" s="94" t="s">
        <v>205</v>
      </c>
    </row>
    <row r="3" spans="1:5" ht="15" customHeight="1" x14ac:dyDescent="0.35">
      <c r="A3" s="138" t="s">
        <v>183</v>
      </c>
      <c r="B3" s="140" t="s">
        <v>206</v>
      </c>
      <c r="C3" s="142" t="str">
        <f>"Reporting Week: "&amp;WEEKNUM(E4,1)</f>
        <v>Reporting Week: 15</v>
      </c>
      <c r="D3" s="3" t="s">
        <v>0</v>
      </c>
      <c r="E3" s="4">
        <v>45389</v>
      </c>
    </row>
    <row r="4" spans="1:5" ht="15" thickBot="1" x14ac:dyDescent="0.4">
      <c r="A4" s="139"/>
      <c r="B4" s="141"/>
      <c r="C4" s="143"/>
      <c r="D4" s="5" t="s">
        <v>1</v>
      </c>
      <c r="E4" s="6">
        <f>E3+6</f>
        <v>45395</v>
      </c>
    </row>
    <row r="5" spans="1:5" ht="51" customHeight="1" thickBot="1" x14ac:dyDescent="0.4">
      <c r="A5" s="123" t="s">
        <v>133</v>
      </c>
      <c r="B5" s="144"/>
      <c r="C5" s="7"/>
      <c r="D5" s="8"/>
    </row>
    <row r="6" spans="1:5" ht="15.75" customHeight="1" x14ac:dyDescent="0.35">
      <c r="A6" s="9" t="s">
        <v>2</v>
      </c>
      <c r="B6" s="121">
        <v>28.442471984910679</v>
      </c>
      <c r="C6" s="10"/>
      <c r="D6" s="10"/>
    </row>
    <row r="7" spans="1:5" x14ac:dyDescent="0.35">
      <c r="A7" s="11" t="s">
        <v>3</v>
      </c>
      <c r="B7" s="122">
        <v>21.14797690630764</v>
      </c>
      <c r="C7" s="10"/>
      <c r="D7" s="10"/>
    </row>
    <row r="8" spans="1:5" x14ac:dyDescent="0.35">
      <c r="A8" s="11" t="s">
        <v>4</v>
      </c>
      <c r="B8" s="122">
        <v>18.4358812381554</v>
      </c>
      <c r="C8" s="10"/>
      <c r="D8" s="10"/>
    </row>
    <row r="9" spans="1:5" x14ac:dyDescent="0.35">
      <c r="A9" s="11" t="s">
        <v>5</v>
      </c>
      <c r="B9" s="122">
        <v>25.43283582089553</v>
      </c>
      <c r="C9" s="10"/>
      <c r="D9" s="10"/>
    </row>
    <row r="10" spans="1:5" x14ac:dyDescent="0.35">
      <c r="A10" s="11" t="s">
        <v>6</v>
      </c>
      <c r="B10" s="122">
        <v>21.94326163301141</v>
      </c>
      <c r="C10" s="10"/>
      <c r="D10" s="10"/>
    </row>
    <row r="11" spans="1:5" x14ac:dyDescent="0.35">
      <c r="A11" s="11" t="s">
        <v>7</v>
      </c>
      <c r="B11" s="122">
        <v>24.31485034535687</v>
      </c>
      <c r="C11" s="10"/>
      <c r="D11" s="10"/>
    </row>
    <row r="12" spans="1:5" x14ac:dyDescent="0.35">
      <c r="A12" s="11" t="s">
        <v>8</v>
      </c>
      <c r="B12" s="122">
        <v>22.678937308868509</v>
      </c>
      <c r="C12" s="10"/>
      <c r="D12" s="10"/>
    </row>
    <row r="13" spans="1:5" x14ac:dyDescent="0.35">
      <c r="A13" s="11" t="s">
        <v>9</v>
      </c>
      <c r="B13" s="122">
        <v>23.389966543737039</v>
      </c>
      <c r="C13" s="10"/>
      <c r="D13" s="10"/>
    </row>
    <row r="14" spans="1:5" ht="30" customHeight="1" thickBot="1" x14ac:dyDescent="0.4">
      <c r="B14" s="12"/>
    </row>
    <row r="15" spans="1:5" ht="78" customHeight="1" thickBot="1" x14ac:dyDescent="0.4">
      <c r="A15" s="130" t="s">
        <v>173</v>
      </c>
      <c r="B15" s="131"/>
      <c r="C15" s="15"/>
      <c r="D15" s="16"/>
    </row>
    <row r="16" spans="1:5" ht="30" customHeight="1" thickBot="1" x14ac:dyDescent="0.4">
      <c r="A16" s="52" t="s">
        <v>179</v>
      </c>
      <c r="B16" s="44" t="s">
        <v>202</v>
      </c>
      <c r="C16" s="15"/>
      <c r="D16" s="16"/>
    </row>
    <row r="17" spans="1:10" x14ac:dyDescent="0.35">
      <c r="A17" s="98" t="s">
        <v>184</v>
      </c>
      <c r="B17" s="119">
        <v>10.080803</v>
      </c>
      <c r="C17" s="17"/>
      <c r="D17" s="26"/>
      <c r="E17" s="26"/>
      <c r="F17" s="26"/>
      <c r="G17" s="26"/>
      <c r="H17" s="26"/>
    </row>
    <row r="18" spans="1:10" x14ac:dyDescent="0.35">
      <c r="A18" s="18" t="s">
        <v>185</v>
      </c>
      <c r="B18" s="119">
        <v>22.240406</v>
      </c>
      <c r="C18" s="17"/>
      <c r="D18" s="26"/>
      <c r="E18" s="26"/>
      <c r="F18" s="26"/>
      <c r="G18" s="26"/>
      <c r="H18" s="26"/>
    </row>
    <row r="19" spans="1:10" x14ac:dyDescent="0.35">
      <c r="A19" s="18" t="s">
        <v>186</v>
      </c>
      <c r="B19" s="119">
        <v>18.280563000000001</v>
      </c>
      <c r="C19" s="17"/>
      <c r="D19" s="26"/>
      <c r="E19" s="26"/>
      <c r="F19" s="26"/>
    </row>
    <row r="20" spans="1:10" x14ac:dyDescent="0.35">
      <c r="A20" s="18" t="s">
        <v>187</v>
      </c>
      <c r="B20" s="119">
        <v>17.769815000000001</v>
      </c>
      <c r="C20" s="17"/>
      <c r="D20" s="26"/>
      <c r="E20" s="26"/>
      <c r="F20" s="26"/>
      <c r="G20" s="26"/>
      <c r="H20" s="26"/>
    </row>
    <row r="21" spans="1:10" x14ac:dyDescent="0.35">
      <c r="A21" s="18" t="s">
        <v>188</v>
      </c>
      <c r="B21" s="119">
        <v>36.678094000000002</v>
      </c>
      <c r="C21" s="17"/>
      <c r="D21" s="26"/>
      <c r="E21" s="26"/>
      <c r="F21" s="26"/>
      <c r="G21" s="26"/>
      <c r="H21" s="26"/>
    </row>
    <row r="22" spans="1:10" x14ac:dyDescent="0.35">
      <c r="A22" s="18" t="s">
        <v>189</v>
      </c>
      <c r="B22" s="119">
        <v>21.054295</v>
      </c>
      <c r="C22" s="17"/>
      <c r="D22" s="26"/>
      <c r="E22" s="26"/>
      <c r="F22" s="26"/>
      <c r="G22" s="26"/>
      <c r="H22" s="26"/>
    </row>
    <row r="23" spans="1:10" x14ac:dyDescent="0.35">
      <c r="A23" s="18" t="s">
        <v>190</v>
      </c>
      <c r="B23" s="119">
        <v>23.539021999999999</v>
      </c>
      <c r="C23" s="17"/>
      <c r="D23" s="26"/>
      <c r="E23" s="26"/>
      <c r="F23" s="26"/>
      <c r="G23" s="26"/>
      <c r="H23" s="26"/>
    </row>
    <row r="24" spans="1:10" x14ac:dyDescent="0.35">
      <c r="A24" s="18" t="s">
        <v>191</v>
      </c>
      <c r="B24" s="119">
        <v>19.726870999999999</v>
      </c>
      <c r="C24" s="17"/>
      <c r="D24" s="26"/>
      <c r="E24" s="26"/>
      <c r="F24" s="26"/>
      <c r="G24" s="26"/>
      <c r="H24" s="26"/>
      <c r="I24" s="7"/>
      <c r="J24" s="7"/>
    </row>
    <row r="25" spans="1:10" x14ac:dyDescent="0.35">
      <c r="A25" s="18" t="s">
        <v>192</v>
      </c>
      <c r="B25" s="119">
        <v>11.671395</v>
      </c>
      <c r="C25" s="17"/>
      <c r="D25" s="26"/>
      <c r="E25" s="26"/>
      <c r="F25" s="26"/>
      <c r="G25" s="26"/>
      <c r="H25" s="26"/>
      <c r="I25" s="7"/>
      <c r="J25" s="7"/>
    </row>
    <row r="26" spans="1:10" x14ac:dyDescent="0.35">
      <c r="A26" s="18" t="s">
        <v>193</v>
      </c>
      <c r="B26" s="119">
        <v>27.651938999999999</v>
      </c>
      <c r="C26" s="17"/>
      <c r="D26" s="26"/>
      <c r="E26" s="26"/>
      <c r="F26" s="26"/>
      <c r="G26" s="26"/>
      <c r="H26" s="26"/>
    </row>
    <row r="27" spans="1:10" x14ac:dyDescent="0.35">
      <c r="A27" s="18" t="s">
        <v>9</v>
      </c>
      <c r="B27" s="119">
        <v>23.312939069885864</v>
      </c>
      <c r="C27" s="17"/>
      <c r="F27" s="26"/>
      <c r="G27" s="26"/>
      <c r="H27" s="26"/>
    </row>
    <row r="28" spans="1:10" ht="30" customHeight="1" thickBot="1" x14ac:dyDescent="0.4">
      <c r="B28" s="92"/>
    </row>
    <row r="29" spans="1:10" ht="45" customHeight="1" thickBot="1" x14ac:dyDescent="0.4">
      <c r="A29" s="123" t="s">
        <v>134</v>
      </c>
      <c r="B29" s="125"/>
      <c r="C29" s="7"/>
      <c r="D29" s="8"/>
    </row>
    <row r="30" spans="1:10" x14ac:dyDescent="0.35">
      <c r="A30" s="19" t="s">
        <v>10</v>
      </c>
      <c r="B30" s="24">
        <v>801</v>
      </c>
      <c r="C30" s="20"/>
      <c r="D30" s="20"/>
    </row>
    <row r="31" spans="1:10" x14ac:dyDescent="0.35">
      <c r="A31" s="21" t="s">
        <v>11</v>
      </c>
      <c r="B31" s="24">
        <v>11777</v>
      </c>
      <c r="C31" s="20"/>
      <c r="D31" s="20"/>
    </row>
    <row r="32" spans="1:10" x14ac:dyDescent="0.35">
      <c r="A32" s="21" t="s">
        <v>12</v>
      </c>
      <c r="B32" s="24">
        <v>1763</v>
      </c>
      <c r="C32" s="20"/>
      <c r="D32" s="20"/>
    </row>
    <row r="33" spans="1:9" x14ac:dyDescent="0.35">
      <c r="A33" s="21" t="s">
        <v>2</v>
      </c>
      <c r="B33" s="24">
        <v>834</v>
      </c>
      <c r="C33" s="20"/>
      <c r="D33" s="20"/>
    </row>
    <row r="34" spans="1:9" x14ac:dyDescent="0.35">
      <c r="A34" s="21" t="s">
        <v>13</v>
      </c>
      <c r="B34" s="24">
        <v>761</v>
      </c>
      <c r="C34" s="20"/>
      <c r="D34" s="20"/>
    </row>
    <row r="35" spans="1:9" x14ac:dyDescent="0.35">
      <c r="A35" s="21" t="s">
        <v>14</v>
      </c>
      <c r="B35" s="24">
        <v>379</v>
      </c>
      <c r="C35" s="20"/>
      <c r="D35" s="20"/>
    </row>
    <row r="36" spans="1:9" x14ac:dyDescent="0.35">
      <c r="A36" s="21" t="s">
        <v>15</v>
      </c>
      <c r="B36" s="24">
        <v>5998</v>
      </c>
      <c r="C36" s="20"/>
      <c r="D36" s="20"/>
    </row>
    <row r="37" spans="1:9" x14ac:dyDescent="0.35">
      <c r="A37" s="21" t="s">
        <v>16</v>
      </c>
      <c r="B37" s="24">
        <v>856</v>
      </c>
      <c r="C37" s="20"/>
      <c r="D37" s="20"/>
    </row>
    <row r="38" spans="1:9" x14ac:dyDescent="0.35">
      <c r="A38" s="21" t="s">
        <v>17</v>
      </c>
      <c r="B38" s="111">
        <f>SUM(B30:B37)</f>
        <v>23169</v>
      </c>
      <c r="C38" s="20"/>
      <c r="D38" s="20"/>
    </row>
    <row r="39" spans="1:9" ht="30" customHeight="1" thickBot="1" x14ac:dyDescent="0.4"/>
    <row r="40" spans="1:9" ht="44.25" customHeight="1" thickBot="1" x14ac:dyDescent="0.4">
      <c r="A40" s="123" t="s">
        <v>18</v>
      </c>
      <c r="B40" s="125"/>
      <c r="C40" s="13"/>
      <c r="D40" s="14"/>
    </row>
    <row r="41" spans="1:9" x14ac:dyDescent="0.35">
      <c r="A41" s="19" t="s">
        <v>3</v>
      </c>
      <c r="B41" s="112">
        <v>14.6</v>
      </c>
      <c r="C41" s="17"/>
      <c r="D41" s="17"/>
    </row>
    <row r="42" spans="1:9" x14ac:dyDescent="0.35">
      <c r="A42" s="21" t="s">
        <v>4</v>
      </c>
      <c r="B42" s="113">
        <v>0.3</v>
      </c>
      <c r="C42" s="17"/>
      <c r="D42" s="17"/>
    </row>
    <row r="43" spans="1:9" x14ac:dyDescent="0.35">
      <c r="A43" s="21" t="s">
        <v>5</v>
      </c>
      <c r="B43" s="113" t="s">
        <v>204</v>
      </c>
      <c r="C43" s="17"/>
      <c r="D43" s="17"/>
    </row>
    <row r="44" spans="1:9" x14ac:dyDescent="0.35">
      <c r="A44" s="21" t="s">
        <v>170</v>
      </c>
      <c r="B44" s="113" t="s">
        <v>204</v>
      </c>
      <c r="C44" s="17"/>
      <c r="D44" s="17"/>
    </row>
    <row r="45" spans="1:9" x14ac:dyDescent="0.35">
      <c r="A45" s="21" t="s">
        <v>7</v>
      </c>
      <c r="B45" s="112">
        <v>12.7</v>
      </c>
      <c r="C45" s="17"/>
      <c r="D45" s="17"/>
    </row>
    <row r="46" spans="1:9" x14ac:dyDescent="0.35">
      <c r="A46" s="21" t="s">
        <v>24</v>
      </c>
      <c r="B46" s="112">
        <v>4.3</v>
      </c>
      <c r="C46" s="17"/>
      <c r="D46" s="17"/>
    </row>
    <row r="47" spans="1:9" ht="30.75" customHeight="1" thickBot="1" x14ac:dyDescent="0.4">
      <c r="B47" s="38"/>
      <c r="I47" s="114"/>
    </row>
    <row r="48" spans="1:9" ht="57" customHeight="1" thickBot="1" x14ac:dyDescent="0.4">
      <c r="A48" s="132" t="s">
        <v>135</v>
      </c>
      <c r="B48" s="133"/>
      <c r="C48" s="133"/>
      <c r="D48" s="133"/>
      <c r="E48" s="134"/>
    </row>
    <row r="49" spans="1:5" ht="15" thickBot="1" x14ac:dyDescent="0.4">
      <c r="A49" s="128" t="s">
        <v>25</v>
      </c>
      <c r="B49" s="123" t="s">
        <v>26</v>
      </c>
      <c r="C49" s="124"/>
      <c r="D49" s="125"/>
      <c r="E49" s="126" t="s">
        <v>17</v>
      </c>
    </row>
    <row r="50" spans="1:5" ht="15" thickBot="1" x14ac:dyDescent="0.4">
      <c r="A50" s="129"/>
      <c r="B50" s="22" t="s">
        <v>27</v>
      </c>
      <c r="C50" s="22" t="s">
        <v>28</v>
      </c>
      <c r="D50" s="99" t="s">
        <v>16</v>
      </c>
      <c r="E50" s="127"/>
    </row>
    <row r="51" spans="1:5" x14ac:dyDescent="0.35">
      <c r="A51" s="9" t="s">
        <v>2</v>
      </c>
      <c r="B51" s="23">
        <v>0</v>
      </c>
      <c r="C51" s="23">
        <v>0</v>
      </c>
      <c r="D51" s="23">
        <f>E51-(B51+C51)</f>
        <v>1</v>
      </c>
      <c r="E51" s="120">
        <v>1</v>
      </c>
    </row>
    <row r="52" spans="1:5" x14ac:dyDescent="0.35">
      <c r="A52" s="11" t="s">
        <v>3</v>
      </c>
      <c r="B52" s="23">
        <v>0</v>
      </c>
      <c r="C52" s="24">
        <v>1</v>
      </c>
      <c r="D52" s="23">
        <f t="shared" ref="D52:D57" si="0">E52-(B52+C52)</f>
        <v>3</v>
      </c>
      <c r="E52" s="120">
        <v>4</v>
      </c>
    </row>
    <row r="53" spans="1:5" x14ac:dyDescent="0.35">
      <c r="A53" s="11" t="s">
        <v>4</v>
      </c>
      <c r="B53" s="23">
        <v>0</v>
      </c>
      <c r="C53" s="24">
        <v>0</v>
      </c>
      <c r="D53" s="23">
        <f t="shared" si="0"/>
        <v>0</v>
      </c>
      <c r="E53" s="120">
        <v>0</v>
      </c>
    </row>
    <row r="54" spans="1:5" x14ac:dyDescent="0.35">
      <c r="A54" s="11" t="s">
        <v>5</v>
      </c>
      <c r="B54" s="23">
        <v>0</v>
      </c>
      <c r="C54" s="24">
        <v>0</v>
      </c>
      <c r="D54" s="23">
        <f>E54-(B54+C54)</f>
        <v>0</v>
      </c>
      <c r="E54" s="120">
        <v>0</v>
      </c>
    </row>
    <row r="55" spans="1:5" x14ac:dyDescent="0.35">
      <c r="A55" s="11" t="s">
        <v>6</v>
      </c>
      <c r="B55" s="23">
        <v>0</v>
      </c>
      <c r="C55" s="24">
        <v>0</v>
      </c>
      <c r="D55" s="23">
        <f t="shared" si="0"/>
        <v>0</v>
      </c>
      <c r="E55" s="120">
        <v>0</v>
      </c>
    </row>
    <row r="56" spans="1:5" x14ac:dyDescent="0.35">
      <c r="A56" s="11" t="s">
        <v>7</v>
      </c>
      <c r="B56" s="23">
        <v>0</v>
      </c>
      <c r="C56" s="24">
        <v>0</v>
      </c>
      <c r="D56" s="23">
        <f t="shared" si="0"/>
        <v>0</v>
      </c>
      <c r="E56" s="120">
        <v>0</v>
      </c>
    </row>
    <row r="57" spans="1:5" x14ac:dyDescent="0.35">
      <c r="A57" s="11" t="s">
        <v>29</v>
      </c>
      <c r="B57" s="23">
        <v>0</v>
      </c>
      <c r="C57" s="24">
        <v>0</v>
      </c>
      <c r="D57" s="23">
        <f t="shared" si="0"/>
        <v>3</v>
      </c>
      <c r="E57" s="120">
        <v>3</v>
      </c>
    </row>
    <row r="58" spans="1:5" x14ac:dyDescent="0.35">
      <c r="A58" s="11" t="s">
        <v>8</v>
      </c>
      <c r="B58" s="23">
        <v>0</v>
      </c>
      <c r="C58" s="24">
        <v>1</v>
      </c>
      <c r="D58" s="23">
        <f>E58-(B58+C58)</f>
        <v>6</v>
      </c>
      <c r="E58" s="120">
        <v>7</v>
      </c>
    </row>
    <row r="59" spans="1:5" x14ac:dyDescent="0.35">
      <c r="A59" s="11" t="s">
        <v>17</v>
      </c>
      <c r="B59" s="25">
        <f>SUM(B51:B58)</f>
        <v>0</v>
      </c>
      <c r="C59" s="25">
        <f>SUM(C51:C58)</f>
        <v>2</v>
      </c>
      <c r="D59" s="25">
        <f>SUM(D51:D58)</f>
        <v>13</v>
      </c>
      <c r="E59" s="120">
        <v>15</v>
      </c>
    </row>
    <row r="60" spans="1:5" ht="30" customHeight="1" thickBot="1" x14ac:dyDescent="0.4">
      <c r="C60" s="13"/>
    </row>
    <row r="61" spans="1:5" ht="36" customHeight="1" thickBot="1" x14ac:dyDescent="0.4">
      <c r="A61" s="123" t="s">
        <v>136</v>
      </c>
      <c r="B61" s="124"/>
      <c r="C61" s="125"/>
    </row>
    <row r="62" spans="1:5" x14ac:dyDescent="0.35">
      <c r="A62" s="100"/>
      <c r="B62" s="101" t="s">
        <v>30</v>
      </c>
      <c r="C62" s="102" t="s">
        <v>31</v>
      </c>
    </row>
    <row r="63" spans="1:5" x14ac:dyDescent="0.35">
      <c r="A63" s="21" t="s">
        <v>2</v>
      </c>
      <c r="B63" s="115">
        <v>17</v>
      </c>
      <c r="C63" s="116">
        <v>5</v>
      </c>
    </row>
    <row r="64" spans="1:5" x14ac:dyDescent="0.35">
      <c r="A64" s="21" t="s">
        <v>19</v>
      </c>
      <c r="B64" s="115">
        <v>47</v>
      </c>
      <c r="C64" s="116">
        <v>39</v>
      </c>
    </row>
    <row r="65" spans="1:3" x14ac:dyDescent="0.35">
      <c r="A65" s="21" t="s">
        <v>20</v>
      </c>
      <c r="B65" s="116" t="s">
        <v>204</v>
      </c>
      <c r="C65" s="116" t="s">
        <v>204</v>
      </c>
    </row>
    <row r="66" spans="1:3" x14ac:dyDescent="0.35">
      <c r="A66" s="21" t="s">
        <v>22</v>
      </c>
      <c r="B66" s="116">
        <v>1</v>
      </c>
      <c r="C66" s="115">
        <v>4</v>
      </c>
    </row>
    <row r="67" spans="1:3" x14ac:dyDescent="0.35">
      <c r="A67" s="21" t="s">
        <v>21</v>
      </c>
      <c r="B67" s="116">
        <v>20</v>
      </c>
      <c r="C67" s="116" t="s">
        <v>204</v>
      </c>
    </row>
    <row r="68" spans="1:3" x14ac:dyDescent="0.35">
      <c r="A68" s="21" t="s">
        <v>23</v>
      </c>
      <c r="B68" s="115">
        <v>10</v>
      </c>
      <c r="C68" s="115">
        <v>6</v>
      </c>
    </row>
    <row r="69" spans="1:3" x14ac:dyDescent="0.35">
      <c r="A69" s="21" t="s">
        <v>32</v>
      </c>
      <c r="B69" s="115">
        <v>13</v>
      </c>
      <c r="C69" s="115">
        <v>24</v>
      </c>
    </row>
    <row r="70" spans="1:3" ht="60.75" customHeight="1" x14ac:dyDescent="0.35">
      <c r="A70" s="11" t="s">
        <v>180</v>
      </c>
      <c r="B70" s="115">
        <v>4</v>
      </c>
      <c r="C70" s="116">
        <v>10</v>
      </c>
    </row>
    <row r="71" spans="1:3" x14ac:dyDescent="0.35">
      <c r="A71" s="21" t="s">
        <v>33</v>
      </c>
      <c r="B71" s="115">
        <v>175</v>
      </c>
      <c r="C71" s="115">
        <f>34+235</f>
        <v>269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20" sqref="B20"/>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6" t="s">
        <v>181</v>
      </c>
      <c r="B1" s="147"/>
      <c r="C1" s="147"/>
      <c r="D1" s="147"/>
      <c r="E1" s="148"/>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38" t="str">
        <f>'Rail Service (Item Nos. 1-6)'!A3</f>
        <v>Railroad: CPRS</v>
      </c>
      <c r="B3" s="149" t="str">
        <f>'Rail Service (Item Nos. 1-6)'!B3:B4</f>
        <v>Year: 2024</v>
      </c>
      <c r="C3" s="149" t="str">
        <f>'Rail Service (Item Nos. 1-6)'!C3:C4</f>
        <v>Reporting Week: 15</v>
      </c>
      <c r="D3" s="27" t="s">
        <v>0</v>
      </c>
      <c r="E3" s="4">
        <f>'Rail Service (Item Nos. 1-6)'!E3</f>
        <v>45389</v>
      </c>
      <c r="F3" s="13"/>
      <c r="G3" s="15"/>
      <c r="H3" s="15"/>
      <c r="I3" s="13"/>
      <c r="K3" s="28"/>
    </row>
    <row r="4" spans="1:11" ht="15" thickBot="1" x14ac:dyDescent="0.4">
      <c r="A4" s="139"/>
      <c r="B4" s="150"/>
      <c r="C4" s="150"/>
      <c r="D4" s="29" t="s">
        <v>1</v>
      </c>
      <c r="E4" s="6">
        <f>E3+6</f>
        <v>45395</v>
      </c>
      <c r="F4" s="13"/>
      <c r="G4" s="15"/>
      <c r="H4" s="15"/>
      <c r="I4" s="13"/>
      <c r="K4" s="28"/>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4</v>
      </c>
      <c r="C18" s="31">
        <v>0</v>
      </c>
      <c r="D18" s="31">
        <v>4</v>
      </c>
    </row>
    <row r="19" spans="1:4" x14ac:dyDescent="0.35">
      <c r="A19" s="33" t="s">
        <v>49</v>
      </c>
      <c r="B19" s="31">
        <v>3</v>
      </c>
      <c r="C19" s="31">
        <v>0</v>
      </c>
      <c r="D19" s="31">
        <v>3</v>
      </c>
    </row>
    <row r="20" spans="1:4" x14ac:dyDescent="0.35">
      <c r="A20" s="33" t="s">
        <v>50</v>
      </c>
      <c r="B20" s="31">
        <v>0</v>
      </c>
      <c r="C20" s="31">
        <v>0</v>
      </c>
      <c r="D20" s="31">
        <v>0</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1</v>
      </c>
      <c r="C27" s="31">
        <v>0</v>
      </c>
      <c r="D27" s="31">
        <v>1</v>
      </c>
    </row>
    <row r="28" spans="1:4" x14ac:dyDescent="0.35">
      <c r="A28" s="33" t="s">
        <v>58</v>
      </c>
      <c r="B28" s="31">
        <v>0</v>
      </c>
      <c r="C28" s="31">
        <v>0</v>
      </c>
      <c r="D28" s="31">
        <v>0</v>
      </c>
    </row>
    <row r="29" spans="1:4" x14ac:dyDescent="0.35">
      <c r="A29" s="33" t="s">
        <v>59</v>
      </c>
      <c r="B29" s="31">
        <v>715</v>
      </c>
      <c r="C29" s="31">
        <v>435</v>
      </c>
      <c r="D29" s="31">
        <v>280</v>
      </c>
    </row>
    <row r="30" spans="1:4" x14ac:dyDescent="0.35">
      <c r="A30" s="33" t="s">
        <v>60</v>
      </c>
      <c r="B30" s="31">
        <v>1</v>
      </c>
      <c r="C30" s="31">
        <v>0</v>
      </c>
      <c r="D30" s="31">
        <v>1</v>
      </c>
    </row>
    <row r="31" spans="1:4" x14ac:dyDescent="0.35">
      <c r="A31" s="33" t="s">
        <v>61</v>
      </c>
      <c r="B31" s="31">
        <v>0</v>
      </c>
      <c r="C31" s="31">
        <v>0</v>
      </c>
      <c r="D31" s="31">
        <v>0</v>
      </c>
    </row>
    <row r="32" spans="1:4" x14ac:dyDescent="0.35">
      <c r="A32" s="33" t="s">
        <v>62</v>
      </c>
      <c r="B32" s="31">
        <v>2</v>
      </c>
      <c r="C32" s="31">
        <v>0</v>
      </c>
      <c r="D32" s="31">
        <v>2</v>
      </c>
    </row>
    <row r="33" spans="1:4" x14ac:dyDescent="0.35">
      <c r="A33" s="33" t="s">
        <v>63</v>
      </c>
      <c r="B33" s="31">
        <v>0</v>
      </c>
      <c r="C33" s="31">
        <v>0</v>
      </c>
      <c r="D33" s="31">
        <v>0</v>
      </c>
    </row>
    <row r="34" spans="1:4" x14ac:dyDescent="0.35">
      <c r="A34" s="33" t="s">
        <v>64</v>
      </c>
      <c r="B34" s="31">
        <v>1035</v>
      </c>
      <c r="C34" s="31">
        <v>848</v>
      </c>
      <c r="D34" s="31">
        <v>187</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302</v>
      </c>
      <c r="C47" s="31">
        <v>219</v>
      </c>
      <c r="D47" s="31">
        <v>83</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235</v>
      </c>
      <c r="C54" s="31">
        <v>210</v>
      </c>
      <c r="D54" s="31">
        <v>25</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2298</v>
      </c>
      <c r="C57" s="31">
        <f>SUM(C9:C56)</f>
        <v>1712</v>
      </c>
      <c r="D57" s="31">
        <f>SUM(D9:D56)</f>
        <v>586</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37" zoomScale="85" zoomScaleNormal="85" workbookViewId="0">
      <selection activeCell="B20" sqref="B2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181</v>
      </c>
      <c r="B1" s="147"/>
      <c r="C1" s="147"/>
      <c r="D1" s="147"/>
      <c r="E1" s="148"/>
      <c r="F1" s="39"/>
      <c r="G1" s="40"/>
      <c r="H1" s="40"/>
      <c r="I1" s="40"/>
      <c r="J1" s="40"/>
    </row>
    <row r="2" spans="1:10" ht="18" customHeight="1" thickBot="1" x14ac:dyDescent="0.4">
      <c r="D2" s="96" t="s">
        <v>182</v>
      </c>
      <c r="E2" s="94" t="str">
        <f>'Rail Service (Item Nos. 1-6)'!E2</f>
        <v>Expiration Date: 12/31/2024</v>
      </c>
    </row>
    <row r="3" spans="1:10" x14ac:dyDescent="0.35">
      <c r="A3" s="138" t="str">
        <f>'Rail Service (Item Nos. 1-6)'!A3</f>
        <v>Railroad: CPRS</v>
      </c>
      <c r="B3" s="140" t="str">
        <f>'Rail Service (Item Nos. 1-6)'!B3:B4</f>
        <v>Year: 2024</v>
      </c>
      <c r="C3" s="142" t="str">
        <f>'Rail Service (Item Nos. 1-6)'!C3:C4</f>
        <v>Reporting Week: 15</v>
      </c>
      <c r="D3" s="4">
        <f>'Rail Service (Item Nos. 1-6)'!E3</f>
        <v>45389</v>
      </c>
      <c r="F3" s="15"/>
      <c r="G3" s="15"/>
      <c r="H3" s="13"/>
      <c r="J3" s="28"/>
    </row>
    <row r="4" spans="1:10" ht="15" thickBot="1" x14ac:dyDescent="0.4">
      <c r="A4" s="139"/>
      <c r="B4" s="141"/>
      <c r="C4" s="143"/>
      <c r="D4" s="6">
        <f>'Rail Service (Item Nos. 1-6)'!E4</f>
        <v>45395</v>
      </c>
      <c r="F4" s="15"/>
      <c r="G4" s="15"/>
      <c r="H4" s="13"/>
      <c r="J4" s="28"/>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1" t="s">
        <v>35</v>
      </c>
      <c r="B8" s="22" t="s">
        <v>87</v>
      </c>
      <c r="C8" s="22" t="s">
        <v>88</v>
      </c>
      <c r="D8" s="124" t="s">
        <v>171</v>
      </c>
      <c r="E8" s="125"/>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86</v>
      </c>
      <c r="C30" s="46">
        <v>683</v>
      </c>
      <c r="D30" s="46"/>
      <c r="E30" s="46"/>
    </row>
    <row r="31" spans="1:5" x14ac:dyDescent="0.35">
      <c r="A31" s="47" t="s">
        <v>60</v>
      </c>
      <c r="B31" s="46"/>
      <c r="C31" s="46"/>
      <c r="D31" s="46"/>
      <c r="E31" s="46"/>
    </row>
    <row r="32" spans="1:5" x14ac:dyDescent="0.35">
      <c r="A32" s="47" t="s">
        <v>61</v>
      </c>
      <c r="B32" s="46"/>
      <c r="C32" s="46"/>
      <c r="D32" s="46"/>
      <c r="E32" s="46"/>
    </row>
    <row r="33" spans="1:6" x14ac:dyDescent="0.35">
      <c r="A33" s="47" t="s">
        <v>62</v>
      </c>
      <c r="B33" s="46">
        <v>27</v>
      </c>
      <c r="C33" s="46">
        <v>27</v>
      </c>
      <c r="D33" s="46"/>
      <c r="E33" s="46"/>
    </row>
    <row r="34" spans="1:6" x14ac:dyDescent="0.35">
      <c r="A34" s="47" t="s">
        <v>63</v>
      </c>
      <c r="B34" s="46"/>
      <c r="C34" s="46"/>
      <c r="D34" s="46"/>
      <c r="E34" s="46"/>
    </row>
    <row r="35" spans="1:6" x14ac:dyDescent="0.35">
      <c r="A35" s="47" t="s">
        <v>64</v>
      </c>
      <c r="B35" s="46">
        <v>121</v>
      </c>
      <c r="C35" s="46">
        <v>1014</v>
      </c>
      <c r="D35" s="46">
        <v>79</v>
      </c>
      <c r="E35" s="46">
        <v>75</v>
      </c>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v>110</v>
      </c>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c r="C55" s="46">
        <v>211</v>
      </c>
      <c r="D55" s="46"/>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234</v>
      </c>
      <c r="C58" s="48">
        <f t="shared" ref="C58:E58" si="0">SUM(C10:C57)</f>
        <v>2045</v>
      </c>
      <c r="D58" s="48">
        <f t="shared" si="0"/>
        <v>79</v>
      </c>
      <c r="E58" s="48">
        <f t="shared" si="0"/>
        <v>75</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2" zoomScale="85" zoomScaleNormal="85" workbookViewId="0">
      <selection activeCell="B20" sqref="B20"/>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6" t="s">
        <v>181</v>
      </c>
      <c r="B1" s="155"/>
      <c r="C1" s="155"/>
      <c r="D1" s="155"/>
      <c r="E1" s="156"/>
      <c r="F1" s="39"/>
      <c r="G1" s="39"/>
      <c r="H1" s="39"/>
    </row>
    <row r="2" spans="1:8" ht="15" thickBot="1" x14ac:dyDescent="0.4">
      <c r="D2" s="97" t="s">
        <v>182</v>
      </c>
      <c r="E2" s="94" t="str">
        <f>'Rail Service (Item Nos. 1-6)'!E2</f>
        <v>Expiration Date: 12/31/2024</v>
      </c>
    </row>
    <row r="3" spans="1:8" x14ac:dyDescent="0.35">
      <c r="A3" s="138" t="str">
        <f>'Rail Service (Item Nos. 1-6)'!A3</f>
        <v>Railroad: CPRS</v>
      </c>
      <c r="B3" s="140" t="str">
        <f>'Rail Service (Item Nos. 1-6)'!B3:B4</f>
        <v>Year: 2024</v>
      </c>
      <c r="C3" s="149" t="str">
        <f>'Rail Service (Item Nos. 1-6)'!C3:C4</f>
        <v>Reporting Week: 15</v>
      </c>
      <c r="D3" s="50" t="s">
        <v>0</v>
      </c>
      <c r="E3" s="4">
        <f>'Rail Service (Item Nos. 1-6)'!E3</f>
        <v>45389</v>
      </c>
      <c r="F3" s="13"/>
      <c r="H3" s="28"/>
    </row>
    <row r="4" spans="1:8" ht="15" thickBot="1" x14ac:dyDescent="0.4">
      <c r="A4" s="139"/>
      <c r="B4" s="160"/>
      <c r="C4" s="161"/>
      <c r="D4" s="51" t="s">
        <v>1</v>
      </c>
      <c r="E4" s="6">
        <f>E3+6</f>
        <v>45395</v>
      </c>
      <c r="F4" s="13"/>
      <c r="H4" s="28"/>
    </row>
    <row r="5" spans="1:8" x14ac:dyDescent="0.35">
      <c r="E5" s="7"/>
    </row>
    <row r="6" spans="1:8" ht="15" thickBot="1" x14ac:dyDescent="0.4"/>
    <row r="7" spans="1:8" ht="15" thickBot="1" x14ac:dyDescent="0.4">
      <c r="A7" s="157" t="s">
        <v>177</v>
      </c>
      <c r="B7" s="158"/>
      <c r="C7" s="159"/>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59" t="s">
        <v>95</v>
      </c>
      <c r="B20" s="60" t="s">
        <v>203</v>
      </c>
      <c r="C20" s="60" t="s">
        <v>137</v>
      </c>
    </row>
    <row r="21" spans="1:5" x14ac:dyDescent="0.35">
      <c r="A21" s="55" t="s">
        <v>194</v>
      </c>
      <c r="B21" s="58">
        <v>2.1</v>
      </c>
      <c r="C21" s="58">
        <v>2.2000000000000002</v>
      </c>
    </row>
    <row r="22" spans="1:5" x14ac:dyDescent="0.35">
      <c r="A22" s="57" t="s">
        <v>16</v>
      </c>
      <c r="B22" s="58">
        <v>2.1</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2</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85" zoomScaleNormal="85" workbookViewId="0">
      <selection activeCell="B20" sqref="B2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6" t="s">
        <v>181</v>
      </c>
      <c r="B1" s="147"/>
      <c r="C1" s="147"/>
      <c r="D1" s="147"/>
      <c r="E1" s="148"/>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38" t="str">
        <f>'Rail Service (Item Nos. 1-6)'!A3</f>
        <v>Railroad: CPRS</v>
      </c>
      <c r="B3" s="140" t="str">
        <f>'Rail Service (Item Nos. 1-6)'!B3:B4</f>
        <v>Year: 2024</v>
      </c>
      <c r="C3" s="142" t="str">
        <f>'Rail Service (Item Nos. 1-6)'!C3:C4</f>
        <v>Reporting Week: 15</v>
      </c>
      <c r="D3" s="62" t="s">
        <v>0</v>
      </c>
      <c r="E3" s="4">
        <f>'Rail Service (Item Nos. 1-6)'!E3</f>
        <v>45389</v>
      </c>
      <c r="F3" s="13"/>
      <c r="G3" s="13"/>
      <c r="I3" s="28"/>
    </row>
    <row r="4" spans="1:14" customFormat="1" ht="15" thickBot="1" x14ac:dyDescent="0.4">
      <c r="A4" s="139"/>
      <c r="B4" s="141"/>
      <c r="C4" s="143"/>
      <c r="D4" s="51" t="s">
        <v>1</v>
      </c>
      <c r="E4" s="6">
        <f>E3+6</f>
        <v>45395</v>
      </c>
      <c r="F4" s="13"/>
      <c r="G4" s="13"/>
      <c r="I4" s="28"/>
    </row>
    <row r="5" spans="1:14" customFormat="1" ht="15" thickBot="1" x14ac:dyDescent="0.4">
      <c r="E5" s="7"/>
      <c r="F5" s="7"/>
    </row>
    <row r="6" spans="1:14" customFormat="1" ht="47.25" customHeight="1" thickBot="1" x14ac:dyDescent="0.4">
      <c r="A6" s="123" t="s">
        <v>168</v>
      </c>
      <c r="B6" s="124"/>
      <c r="C6" s="124"/>
      <c r="D6" s="124"/>
      <c r="E6" s="125"/>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9">
        <v>1037</v>
      </c>
      <c r="E9" s="109">
        <v>849</v>
      </c>
    </row>
    <row r="10" spans="1:14" x14ac:dyDescent="0.25">
      <c r="A10" s="68" t="s">
        <v>195</v>
      </c>
      <c r="B10" s="68" t="s">
        <v>20</v>
      </c>
      <c r="C10" s="68" t="s">
        <v>149</v>
      </c>
      <c r="D10" s="117" t="s">
        <v>204</v>
      </c>
      <c r="E10" s="109">
        <v>617</v>
      </c>
    </row>
    <row r="11" spans="1:14" x14ac:dyDescent="0.25">
      <c r="A11" s="68" t="s">
        <v>195</v>
      </c>
      <c r="B11" s="68" t="s">
        <v>105</v>
      </c>
      <c r="C11" s="67" t="s">
        <v>110</v>
      </c>
      <c r="D11" s="108" t="s">
        <v>204</v>
      </c>
      <c r="E11" s="118">
        <v>6</v>
      </c>
    </row>
    <row r="12" spans="1:14" x14ac:dyDescent="0.25">
      <c r="A12" s="68" t="s">
        <v>195</v>
      </c>
      <c r="B12" s="68" t="s">
        <v>107</v>
      </c>
      <c r="C12" s="68" t="s">
        <v>150</v>
      </c>
      <c r="D12" s="109">
        <v>1493</v>
      </c>
      <c r="E12" s="109">
        <v>22</v>
      </c>
    </row>
    <row r="13" spans="1:14" x14ac:dyDescent="0.25">
      <c r="A13" s="68" t="s">
        <v>195</v>
      </c>
      <c r="B13" s="68" t="s">
        <v>140</v>
      </c>
      <c r="C13" s="67" t="s">
        <v>151</v>
      </c>
      <c r="D13" s="109">
        <v>42</v>
      </c>
      <c r="E13" s="109">
        <v>34</v>
      </c>
    </row>
    <row r="14" spans="1:14" x14ac:dyDescent="0.25">
      <c r="A14" s="68" t="s">
        <v>195</v>
      </c>
      <c r="B14" s="68" t="s">
        <v>141</v>
      </c>
      <c r="C14" s="68" t="s">
        <v>152</v>
      </c>
      <c r="D14" s="109">
        <v>215</v>
      </c>
      <c r="E14" s="109">
        <v>78</v>
      </c>
    </row>
    <row r="15" spans="1:14" x14ac:dyDescent="0.25">
      <c r="A15" s="68" t="s">
        <v>195</v>
      </c>
      <c r="B15" s="68" t="s">
        <v>100</v>
      </c>
      <c r="C15" s="67" t="s">
        <v>153</v>
      </c>
      <c r="D15" s="109">
        <v>617</v>
      </c>
      <c r="E15" s="109">
        <v>92</v>
      </c>
    </row>
    <row r="16" spans="1:14" x14ac:dyDescent="0.25">
      <c r="A16" s="68" t="s">
        <v>195</v>
      </c>
      <c r="B16" s="68" t="s">
        <v>19</v>
      </c>
      <c r="C16" s="68" t="s">
        <v>154</v>
      </c>
      <c r="D16" s="109">
        <v>2239</v>
      </c>
      <c r="E16" s="109">
        <v>109</v>
      </c>
    </row>
    <row r="17" spans="1:17" x14ac:dyDescent="0.25">
      <c r="A17" s="68" t="s">
        <v>195</v>
      </c>
      <c r="B17" s="68" t="s">
        <v>106</v>
      </c>
      <c r="C17" s="67" t="s">
        <v>155</v>
      </c>
      <c r="D17" s="109">
        <v>196</v>
      </c>
      <c r="E17" s="109">
        <v>48</v>
      </c>
    </row>
    <row r="18" spans="1:17" x14ac:dyDescent="0.25">
      <c r="A18" s="68" t="s">
        <v>195</v>
      </c>
      <c r="B18" s="68" t="s">
        <v>103</v>
      </c>
      <c r="C18" s="68" t="s">
        <v>156</v>
      </c>
      <c r="D18" s="109">
        <v>13</v>
      </c>
      <c r="E18" s="109">
        <v>60</v>
      </c>
    </row>
    <row r="19" spans="1:17" x14ac:dyDescent="0.25">
      <c r="A19" s="68" t="s">
        <v>195</v>
      </c>
      <c r="B19" s="68" t="s">
        <v>104</v>
      </c>
      <c r="C19" s="67" t="s">
        <v>157</v>
      </c>
      <c r="D19" s="108" t="s">
        <v>204</v>
      </c>
      <c r="E19" s="109">
        <v>33</v>
      </c>
    </row>
    <row r="20" spans="1:17" x14ac:dyDescent="0.25">
      <c r="A20" s="68" t="s">
        <v>195</v>
      </c>
      <c r="B20" s="68" t="s">
        <v>142</v>
      </c>
      <c r="C20" s="68" t="s">
        <v>158</v>
      </c>
      <c r="D20" s="109">
        <v>127</v>
      </c>
      <c r="E20" s="109">
        <v>129</v>
      </c>
    </row>
    <row r="21" spans="1:17" x14ac:dyDescent="0.25">
      <c r="A21" s="68" t="s">
        <v>195</v>
      </c>
      <c r="B21" s="68" t="s">
        <v>143</v>
      </c>
      <c r="C21" s="67" t="s">
        <v>159</v>
      </c>
      <c r="D21" s="109">
        <v>101</v>
      </c>
      <c r="E21" s="109">
        <v>513</v>
      </c>
    </row>
    <row r="22" spans="1:17" x14ac:dyDescent="0.25">
      <c r="A22" s="68" t="s">
        <v>195</v>
      </c>
      <c r="B22" s="68" t="s">
        <v>144</v>
      </c>
      <c r="C22" s="68" t="s">
        <v>160</v>
      </c>
      <c r="D22" s="109">
        <v>11</v>
      </c>
      <c r="E22" s="109">
        <v>5</v>
      </c>
    </row>
    <row r="23" spans="1:17" x14ac:dyDescent="0.25">
      <c r="A23" s="68" t="s">
        <v>195</v>
      </c>
      <c r="B23" s="68" t="s">
        <v>145</v>
      </c>
      <c r="C23" s="67" t="s">
        <v>161</v>
      </c>
      <c r="D23" s="109">
        <v>188</v>
      </c>
      <c r="E23" s="109">
        <v>133</v>
      </c>
    </row>
    <row r="24" spans="1:17" x14ac:dyDescent="0.25">
      <c r="A24" s="68" t="s">
        <v>195</v>
      </c>
      <c r="B24" s="68" t="s">
        <v>102</v>
      </c>
      <c r="C24" s="68" t="s">
        <v>162</v>
      </c>
      <c r="D24" s="108">
        <v>3</v>
      </c>
      <c r="E24" s="109">
        <v>18</v>
      </c>
    </row>
    <row r="25" spans="1:17" x14ac:dyDescent="0.25">
      <c r="A25" s="68" t="s">
        <v>195</v>
      </c>
      <c r="B25" s="68" t="s">
        <v>146</v>
      </c>
      <c r="C25" s="67" t="s">
        <v>163</v>
      </c>
      <c r="D25" s="109">
        <v>35</v>
      </c>
      <c r="E25" s="109">
        <v>123</v>
      </c>
    </row>
    <row r="26" spans="1:17" x14ac:dyDescent="0.25">
      <c r="A26" s="68" t="s">
        <v>195</v>
      </c>
      <c r="B26" s="68" t="s">
        <v>108</v>
      </c>
      <c r="C26" s="68" t="s">
        <v>164</v>
      </c>
      <c r="D26" s="109">
        <v>68</v>
      </c>
      <c r="E26" s="109">
        <v>175</v>
      </c>
    </row>
    <row r="27" spans="1:17" x14ac:dyDescent="0.25">
      <c r="A27" s="68" t="s">
        <v>195</v>
      </c>
      <c r="B27" s="68" t="s">
        <v>147</v>
      </c>
      <c r="C27" s="67" t="s">
        <v>165</v>
      </c>
      <c r="D27" s="109">
        <v>57</v>
      </c>
      <c r="E27" s="109">
        <v>2</v>
      </c>
    </row>
    <row r="28" spans="1:17" x14ac:dyDescent="0.25">
      <c r="A28" s="68" t="s">
        <v>195</v>
      </c>
      <c r="B28" s="68" t="s">
        <v>33</v>
      </c>
      <c r="C28" s="68" t="s">
        <v>112</v>
      </c>
      <c r="D28" s="109">
        <v>40</v>
      </c>
      <c r="E28" s="109">
        <v>49</v>
      </c>
    </row>
    <row r="29" spans="1:17" x14ac:dyDescent="0.25">
      <c r="A29" s="68" t="s">
        <v>195</v>
      </c>
      <c r="B29" s="68" t="s">
        <v>109</v>
      </c>
      <c r="C29" s="68" t="s">
        <v>166</v>
      </c>
      <c r="D29" s="109">
        <v>2599</v>
      </c>
      <c r="E29" s="109">
        <v>491</v>
      </c>
    </row>
    <row r="30" spans="1:17" ht="12.65" customHeight="1" x14ac:dyDescent="0.25">
      <c r="A30" s="68" t="s">
        <v>195</v>
      </c>
      <c r="B30" s="68" t="s">
        <v>111</v>
      </c>
      <c r="C30" s="68" t="s">
        <v>167</v>
      </c>
      <c r="D30" s="118" t="s">
        <v>204</v>
      </c>
      <c r="E30" s="118" t="s">
        <v>204</v>
      </c>
      <c r="H30" s="91"/>
    </row>
    <row r="31" spans="1:17" ht="30" customHeight="1" thickBot="1" x14ac:dyDescent="0.3"/>
    <row r="32" spans="1:17" ht="48.75" customHeight="1" thickBot="1" x14ac:dyDescent="0.3">
      <c r="A32" s="123" t="s">
        <v>169</v>
      </c>
      <c r="B32" s="124"/>
      <c r="C32" s="124"/>
      <c r="D32" s="124"/>
      <c r="E32" s="125"/>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10">
        <v>214</v>
      </c>
      <c r="E35" s="110">
        <v>52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ol min="257" max="258" width="26.26953125" style="73" customWidth="1"/>
    <col min="259" max="261" width="33.26953125" style="73" customWidth="1"/>
    <col min="262" max="262" width="80.453125" style="73" customWidth="1"/>
    <col min="263" max="512" width="9.26953125" style="73"/>
    <col min="513" max="514" width="26.26953125" style="73" customWidth="1"/>
    <col min="515" max="517" width="33.26953125" style="73" customWidth="1"/>
    <col min="518" max="518" width="80.453125" style="73" customWidth="1"/>
    <col min="519" max="768" width="9.26953125" style="73"/>
    <col min="769" max="770" width="26.26953125" style="73" customWidth="1"/>
    <col min="771" max="773" width="33.26953125" style="73" customWidth="1"/>
    <col min="774" max="774" width="80.453125" style="73" customWidth="1"/>
    <col min="775" max="1024" width="9.26953125" style="73"/>
    <col min="1025" max="1026" width="26.26953125" style="73" customWidth="1"/>
    <col min="1027" max="1029" width="33.26953125" style="73" customWidth="1"/>
    <col min="1030" max="1030" width="80.453125" style="73" customWidth="1"/>
    <col min="1031" max="1280" width="9.26953125" style="73"/>
    <col min="1281" max="1282" width="26.26953125" style="73" customWidth="1"/>
    <col min="1283" max="1285" width="33.26953125" style="73" customWidth="1"/>
    <col min="1286" max="1286" width="80.453125" style="73" customWidth="1"/>
    <col min="1287" max="1536" width="9.26953125" style="73"/>
    <col min="1537" max="1538" width="26.26953125" style="73" customWidth="1"/>
    <col min="1539" max="1541" width="33.26953125" style="73" customWidth="1"/>
    <col min="1542" max="1542" width="80.453125" style="73" customWidth="1"/>
    <col min="1543" max="1792" width="9.26953125" style="73"/>
    <col min="1793" max="1794" width="26.26953125" style="73" customWidth="1"/>
    <col min="1795" max="1797" width="33.26953125" style="73" customWidth="1"/>
    <col min="1798" max="1798" width="80.453125" style="73" customWidth="1"/>
    <col min="1799" max="2048" width="9.26953125" style="73"/>
    <col min="2049" max="2050" width="26.26953125" style="73" customWidth="1"/>
    <col min="2051" max="2053" width="33.26953125" style="73" customWidth="1"/>
    <col min="2054" max="2054" width="80.453125" style="73" customWidth="1"/>
    <col min="2055" max="2304" width="9.26953125" style="73"/>
    <col min="2305" max="2306" width="26.26953125" style="73" customWidth="1"/>
    <col min="2307" max="2309" width="33.26953125" style="73" customWidth="1"/>
    <col min="2310" max="2310" width="80.453125" style="73" customWidth="1"/>
    <col min="2311" max="2560" width="9.26953125" style="73"/>
    <col min="2561" max="2562" width="26.26953125" style="73" customWidth="1"/>
    <col min="2563" max="2565" width="33.26953125" style="73" customWidth="1"/>
    <col min="2566" max="2566" width="80.453125" style="73" customWidth="1"/>
    <col min="2567" max="2816" width="9.26953125" style="73"/>
    <col min="2817" max="2818" width="26.26953125" style="73" customWidth="1"/>
    <col min="2819" max="2821" width="33.26953125" style="73" customWidth="1"/>
    <col min="2822" max="2822" width="80.453125" style="73" customWidth="1"/>
    <col min="2823" max="3072" width="9.26953125" style="73"/>
    <col min="3073" max="3074" width="26.26953125" style="73" customWidth="1"/>
    <col min="3075" max="3077" width="33.26953125" style="73" customWidth="1"/>
    <col min="3078" max="3078" width="80.453125" style="73" customWidth="1"/>
    <col min="3079" max="3328" width="9.26953125" style="73"/>
    <col min="3329" max="3330" width="26.26953125" style="73" customWidth="1"/>
    <col min="3331" max="3333" width="33.26953125" style="73" customWidth="1"/>
    <col min="3334" max="3334" width="80.453125" style="73" customWidth="1"/>
    <col min="3335" max="3584" width="9.26953125" style="73"/>
    <col min="3585" max="3586" width="26.26953125" style="73" customWidth="1"/>
    <col min="3587" max="3589" width="33.26953125" style="73" customWidth="1"/>
    <col min="3590" max="3590" width="80.453125" style="73" customWidth="1"/>
    <col min="3591" max="3840" width="9.26953125" style="73"/>
    <col min="3841" max="3842" width="26.26953125" style="73" customWidth="1"/>
    <col min="3843" max="3845" width="33.26953125" style="73" customWidth="1"/>
    <col min="3846" max="3846" width="80.453125" style="73" customWidth="1"/>
    <col min="3847" max="4096" width="9.26953125" style="73"/>
    <col min="4097" max="4098" width="26.26953125" style="73" customWidth="1"/>
    <col min="4099" max="4101" width="33.26953125" style="73" customWidth="1"/>
    <col min="4102" max="4102" width="80.453125" style="73" customWidth="1"/>
    <col min="4103" max="4352" width="9.26953125" style="73"/>
    <col min="4353" max="4354" width="26.26953125" style="73" customWidth="1"/>
    <col min="4355" max="4357" width="33.26953125" style="73" customWidth="1"/>
    <col min="4358" max="4358" width="80.453125" style="73" customWidth="1"/>
    <col min="4359" max="4608" width="9.26953125" style="73"/>
    <col min="4609" max="4610" width="26.26953125" style="73" customWidth="1"/>
    <col min="4611" max="4613" width="33.26953125" style="73" customWidth="1"/>
    <col min="4614" max="4614" width="80.453125" style="73" customWidth="1"/>
    <col min="4615" max="4864" width="9.26953125" style="73"/>
    <col min="4865" max="4866" width="26.26953125" style="73" customWidth="1"/>
    <col min="4867" max="4869" width="33.26953125" style="73" customWidth="1"/>
    <col min="4870" max="4870" width="80.453125" style="73" customWidth="1"/>
    <col min="4871" max="5120" width="9.26953125" style="73"/>
    <col min="5121" max="5122" width="26.26953125" style="73" customWidth="1"/>
    <col min="5123" max="5125" width="33.26953125" style="73" customWidth="1"/>
    <col min="5126" max="5126" width="80.453125" style="73" customWidth="1"/>
    <col min="5127" max="5376" width="9.26953125" style="73"/>
    <col min="5377" max="5378" width="26.26953125" style="73" customWidth="1"/>
    <col min="5379" max="5381" width="33.26953125" style="73" customWidth="1"/>
    <col min="5382" max="5382" width="80.453125" style="73" customWidth="1"/>
    <col min="5383" max="5632" width="9.26953125" style="73"/>
    <col min="5633" max="5634" width="26.26953125" style="73" customWidth="1"/>
    <col min="5635" max="5637" width="33.26953125" style="73" customWidth="1"/>
    <col min="5638" max="5638" width="80.453125" style="73" customWidth="1"/>
    <col min="5639" max="5888" width="9.26953125" style="73"/>
    <col min="5889" max="5890" width="26.26953125" style="73" customWidth="1"/>
    <col min="5891" max="5893" width="33.26953125" style="73" customWidth="1"/>
    <col min="5894" max="5894" width="80.453125" style="73" customWidth="1"/>
    <col min="5895" max="6144" width="9.26953125" style="73"/>
    <col min="6145" max="6146" width="26.26953125" style="73" customWidth="1"/>
    <col min="6147" max="6149" width="33.26953125" style="73" customWidth="1"/>
    <col min="6150" max="6150" width="80.453125" style="73" customWidth="1"/>
    <col min="6151" max="6400" width="9.26953125" style="73"/>
    <col min="6401" max="6402" width="26.26953125" style="73" customWidth="1"/>
    <col min="6403" max="6405" width="33.26953125" style="73" customWidth="1"/>
    <col min="6406" max="6406" width="80.453125" style="73" customWidth="1"/>
    <col min="6407" max="6656" width="9.26953125" style="73"/>
    <col min="6657" max="6658" width="26.26953125" style="73" customWidth="1"/>
    <col min="6659" max="6661" width="33.26953125" style="73" customWidth="1"/>
    <col min="6662" max="6662" width="80.453125" style="73" customWidth="1"/>
    <col min="6663" max="6912" width="9.26953125" style="73"/>
    <col min="6913" max="6914" width="26.26953125" style="73" customWidth="1"/>
    <col min="6915" max="6917" width="33.26953125" style="73" customWidth="1"/>
    <col min="6918" max="6918" width="80.453125" style="73" customWidth="1"/>
    <col min="6919" max="7168" width="9.26953125" style="73"/>
    <col min="7169" max="7170" width="26.26953125" style="73" customWidth="1"/>
    <col min="7171" max="7173" width="33.26953125" style="73" customWidth="1"/>
    <col min="7174" max="7174" width="80.453125" style="73" customWidth="1"/>
    <col min="7175" max="7424" width="9.26953125" style="73"/>
    <col min="7425" max="7426" width="26.26953125" style="73" customWidth="1"/>
    <col min="7427" max="7429" width="33.26953125" style="73" customWidth="1"/>
    <col min="7430" max="7430" width="80.453125" style="73" customWidth="1"/>
    <col min="7431" max="7680" width="9.26953125" style="73"/>
    <col min="7681" max="7682" width="26.26953125" style="73" customWidth="1"/>
    <col min="7683" max="7685" width="33.26953125" style="73" customWidth="1"/>
    <col min="7686" max="7686" width="80.453125" style="73" customWidth="1"/>
    <col min="7687" max="7936" width="9.26953125" style="73"/>
    <col min="7937" max="7938" width="26.26953125" style="73" customWidth="1"/>
    <col min="7939" max="7941" width="33.26953125" style="73" customWidth="1"/>
    <col min="7942" max="7942" width="80.453125" style="73" customWidth="1"/>
    <col min="7943" max="8192" width="9.26953125" style="73"/>
    <col min="8193" max="8194" width="26.26953125" style="73" customWidth="1"/>
    <col min="8195" max="8197" width="33.26953125" style="73" customWidth="1"/>
    <col min="8198" max="8198" width="80.453125" style="73" customWidth="1"/>
    <col min="8199" max="8448" width="9.26953125" style="73"/>
    <col min="8449" max="8450" width="26.26953125" style="73" customWidth="1"/>
    <col min="8451" max="8453" width="33.26953125" style="73" customWidth="1"/>
    <col min="8454" max="8454" width="80.453125" style="73" customWidth="1"/>
    <col min="8455" max="8704" width="9.26953125" style="73"/>
    <col min="8705" max="8706" width="26.26953125" style="73" customWidth="1"/>
    <col min="8707" max="8709" width="33.26953125" style="73" customWidth="1"/>
    <col min="8710" max="8710" width="80.453125" style="73" customWidth="1"/>
    <col min="8711" max="8960" width="9.26953125" style="73"/>
    <col min="8961" max="8962" width="26.26953125" style="73" customWidth="1"/>
    <col min="8963" max="8965" width="33.26953125" style="73" customWidth="1"/>
    <col min="8966" max="8966" width="80.453125" style="73" customWidth="1"/>
    <col min="8967" max="9216" width="9.26953125" style="73"/>
    <col min="9217" max="9218" width="26.26953125" style="73" customWidth="1"/>
    <col min="9219" max="9221" width="33.26953125" style="73" customWidth="1"/>
    <col min="9222" max="9222" width="80.453125" style="73" customWidth="1"/>
    <col min="9223" max="9472" width="9.26953125" style="73"/>
    <col min="9473" max="9474" width="26.26953125" style="73" customWidth="1"/>
    <col min="9475" max="9477" width="33.26953125" style="73" customWidth="1"/>
    <col min="9478" max="9478" width="80.453125" style="73" customWidth="1"/>
    <col min="9479" max="9728" width="9.26953125" style="73"/>
    <col min="9729" max="9730" width="26.26953125" style="73" customWidth="1"/>
    <col min="9731" max="9733" width="33.26953125" style="73" customWidth="1"/>
    <col min="9734" max="9734" width="80.453125" style="73" customWidth="1"/>
    <col min="9735" max="9984" width="9.26953125" style="73"/>
    <col min="9985" max="9986" width="26.26953125" style="73" customWidth="1"/>
    <col min="9987" max="9989" width="33.26953125" style="73" customWidth="1"/>
    <col min="9990" max="9990" width="80.453125" style="73" customWidth="1"/>
    <col min="9991" max="10240" width="9.26953125" style="73"/>
    <col min="10241" max="10242" width="26.26953125" style="73" customWidth="1"/>
    <col min="10243" max="10245" width="33.26953125" style="73" customWidth="1"/>
    <col min="10246" max="10246" width="80.453125" style="73" customWidth="1"/>
    <col min="10247" max="10496" width="9.26953125" style="73"/>
    <col min="10497" max="10498" width="26.26953125" style="73" customWidth="1"/>
    <col min="10499" max="10501" width="33.26953125" style="73" customWidth="1"/>
    <col min="10502" max="10502" width="80.453125" style="73" customWidth="1"/>
    <col min="10503" max="10752" width="9.26953125" style="73"/>
    <col min="10753" max="10754" width="26.26953125" style="73" customWidth="1"/>
    <col min="10755" max="10757" width="33.26953125" style="73" customWidth="1"/>
    <col min="10758" max="10758" width="80.453125" style="73" customWidth="1"/>
    <col min="10759" max="11008" width="9.26953125" style="73"/>
    <col min="11009" max="11010" width="26.26953125" style="73" customWidth="1"/>
    <col min="11011" max="11013" width="33.26953125" style="73" customWidth="1"/>
    <col min="11014" max="11014" width="80.453125" style="73" customWidth="1"/>
    <col min="11015" max="11264" width="9.26953125" style="73"/>
    <col min="11265" max="11266" width="26.26953125" style="73" customWidth="1"/>
    <col min="11267" max="11269" width="33.26953125" style="73" customWidth="1"/>
    <col min="11270" max="11270" width="80.453125" style="73" customWidth="1"/>
    <col min="11271" max="11520" width="9.26953125" style="73"/>
    <col min="11521" max="11522" width="26.26953125" style="73" customWidth="1"/>
    <col min="11523" max="11525" width="33.26953125" style="73" customWidth="1"/>
    <col min="11526" max="11526" width="80.453125" style="73" customWidth="1"/>
    <col min="11527" max="11776" width="9.26953125" style="73"/>
    <col min="11777" max="11778" width="26.26953125" style="73" customWidth="1"/>
    <col min="11779" max="11781" width="33.26953125" style="73" customWidth="1"/>
    <col min="11782" max="11782" width="80.453125" style="73" customWidth="1"/>
    <col min="11783" max="12032" width="9.26953125" style="73"/>
    <col min="12033" max="12034" width="26.26953125" style="73" customWidth="1"/>
    <col min="12035" max="12037" width="33.26953125" style="73" customWidth="1"/>
    <col min="12038" max="12038" width="80.453125" style="73" customWidth="1"/>
    <col min="12039" max="12288" width="9.26953125" style="73"/>
    <col min="12289" max="12290" width="26.26953125" style="73" customWidth="1"/>
    <col min="12291" max="12293" width="33.26953125" style="73" customWidth="1"/>
    <col min="12294" max="12294" width="80.453125" style="73" customWidth="1"/>
    <col min="12295" max="12544" width="9.26953125" style="73"/>
    <col min="12545" max="12546" width="26.26953125" style="73" customWidth="1"/>
    <col min="12547" max="12549" width="33.26953125" style="73" customWidth="1"/>
    <col min="12550" max="12550" width="80.453125" style="73" customWidth="1"/>
    <col min="12551" max="12800" width="9.26953125" style="73"/>
    <col min="12801" max="12802" width="26.26953125" style="73" customWidth="1"/>
    <col min="12803" max="12805" width="33.26953125" style="73" customWidth="1"/>
    <col min="12806" max="12806" width="80.453125" style="73" customWidth="1"/>
    <col min="12807" max="13056" width="9.26953125" style="73"/>
    <col min="13057" max="13058" width="26.26953125" style="73" customWidth="1"/>
    <col min="13059" max="13061" width="33.26953125" style="73" customWidth="1"/>
    <col min="13062" max="13062" width="80.453125" style="73" customWidth="1"/>
    <col min="13063" max="13312" width="9.26953125" style="73"/>
    <col min="13313" max="13314" width="26.26953125" style="73" customWidth="1"/>
    <col min="13315" max="13317" width="33.26953125" style="73" customWidth="1"/>
    <col min="13318" max="13318" width="80.453125" style="73" customWidth="1"/>
    <col min="13319" max="13568" width="9.26953125" style="73"/>
    <col min="13569" max="13570" width="26.26953125" style="73" customWidth="1"/>
    <col min="13571" max="13573" width="33.26953125" style="73" customWidth="1"/>
    <col min="13574" max="13574" width="80.453125" style="73" customWidth="1"/>
    <col min="13575" max="13824" width="9.26953125" style="73"/>
    <col min="13825" max="13826" width="26.26953125" style="73" customWidth="1"/>
    <col min="13827" max="13829" width="33.26953125" style="73" customWidth="1"/>
    <col min="13830" max="13830" width="80.453125" style="73" customWidth="1"/>
    <col min="13831" max="14080" width="9.26953125" style="73"/>
    <col min="14081" max="14082" width="26.26953125" style="73" customWidth="1"/>
    <col min="14083" max="14085" width="33.26953125" style="73" customWidth="1"/>
    <col min="14086" max="14086" width="80.453125" style="73" customWidth="1"/>
    <col min="14087" max="14336" width="9.26953125" style="73"/>
    <col min="14337" max="14338" width="26.26953125" style="73" customWidth="1"/>
    <col min="14339" max="14341" width="33.26953125" style="73" customWidth="1"/>
    <col min="14342" max="14342" width="80.453125" style="73" customWidth="1"/>
    <col min="14343" max="14592" width="9.26953125" style="73"/>
    <col min="14593" max="14594" width="26.26953125" style="73" customWidth="1"/>
    <col min="14595" max="14597" width="33.26953125" style="73" customWidth="1"/>
    <col min="14598" max="14598" width="80.453125" style="73" customWidth="1"/>
    <col min="14599" max="14848" width="9.26953125" style="73"/>
    <col min="14849" max="14850" width="26.26953125" style="73" customWidth="1"/>
    <col min="14851" max="14853" width="33.26953125" style="73" customWidth="1"/>
    <col min="14854" max="14854" width="80.453125" style="73" customWidth="1"/>
    <col min="14855" max="15104" width="9.26953125" style="73"/>
    <col min="15105" max="15106" width="26.26953125" style="73" customWidth="1"/>
    <col min="15107" max="15109" width="33.26953125" style="73" customWidth="1"/>
    <col min="15110" max="15110" width="80.453125" style="73" customWidth="1"/>
    <col min="15111" max="15360" width="9.26953125" style="73"/>
    <col min="15361" max="15362" width="26.26953125" style="73" customWidth="1"/>
    <col min="15363" max="15365" width="33.26953125" style="73" customWidth="1"/>
    <col min="15366" max="15366" width="80.453125" style="73" customWidth="1"/>
    <col min="15367" max="15616" width="9.26953125" style="73"/>
    <col min="15617" max="15618" width="26.26953125" style="73" customWidth="1"/>
    <col min="15619" max="15621" width="33.26953125" style="73" customWidth="1"/>
    <col min="15622" max="15622" width="80.453125" style="73" customWidth="1"/>
    <col min="15623" max="15872" width="9.26953125" style="73"/>
    <col min="15873" max="15874" width="26.26953125" style="73" customWidth="1"/>
    <col min="15875" max="15877" width="33.26953125" style="73" customWidth="1"/>
    <col min="15878" max="15878" width="80.453125" style="73" customWidth="1"/>
    <col min="15879" max="16128" width="9.26953125" style="73"/>
    <col min="16129" max="16130" width="26.26953125" style="73" customWidth="1"/>
    <col min="16131" max="16133" width="33.26953125" style="73" customWidth="1"/>
    <col min="16134" max="16134" width="80.453125" style="73" customWidth="1"/>
    <col min="16135" max="16384" width="9.26953125" style="73"/>
  </cols>
  <sheetData>
    <row r="1" spans="1:12" ht="27" customHeight="1" thickBot="1" x14ac:dyDescent="0.65">
      <c r="A1" s="168" t="s">
        <v>181</v>
      </c>
      <c r="B1" s="169"/>
      <c r="C1" s="169"/>
      <c r="D1" s="169"/>
      <c r="E1" s="170"/>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71" t="s">
        <v>183</v>
      </c>
      <c r="B3" s="173" t="str">
        <f>'Rail Service (Item Nos. 1-6)'!B3:B4</f>
        <v>Year: 2024</v>
      </c>
      <c r="C3" s="175" t="str">
        <f>'Rail Service (Item Nos. 1-6)'!C3:C4</f>
        <v>Reporting Week: 15</v>
      </c>
      <c r="D3" s="75" t="s">
        <v>0</v>
      </c>
      <c r="E3" s="103">
        <f>'Rail Service (Item Nos. 1-6)'!E3</f>
        <v>45389</v>
      </c>
      <c r="F3" s="177"/>
      <c r="G3" s="177"/>
      <c r="H3" s="178"/>
      <c r="I3" s="178"/>
      <c r="J3" s="76"/>
      <c r="K3" s="74"/>
      <c r="L3" s="77"/>
    </row>
    <row r="4" spans="1:12" ht="15" thickBot="1" x14ac:dyDescent="0.4">
      <c r="A4" s="172"/>
      <c r="B4" s="174"/>
      <c r="C4" s="176"/>
      <c r="D4" s="78" t="s">
        <v>1</v>
      </c>
      <c r="E4" s="104">
        <f>E3+6</f>
        <v>45395</v>
      </c>
      <c r="F4" s="177"/>
      <c r="G4" s="177"/>
      <c r="H4" s="178"/>
      <c r="I4" s="178"/>
      <c r="J4" s="76"/>
      <c r="K4" s="74"/>
      <c r="L4" s="77"/>
    </row>
    <row r="5" spans="1:12" ht="15" thickBot="1" x14ac:dyDescent="0.4">
      <c r="A5" s="79"/>
      <c r="B5" s="80"/>
      <c r="C5" s="80"/>
      <c r="D5" s="81"/>
      <c r="E5" s="82"/>
      <c r="F5" s="79"/>
      <c r="G5" s="79"/>
      <c r="H5" s="83"/>
      <c r="I5" s="83"/>
      <c r="J5" s="76"/>
      <c r="K5" s="74"/>
      <c r="L5" s="77"/>
    </row>
    <row r="6" spans="1:12" ht="15" thickBot="1" x14ac:dyDescent="0.4">
      <c r="A6" s="179" t="s">
        <v>113</v>
      </c>
      <c r="B6" s="180"/>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81" t="s">
        <v>139</v>
      </c>
      <c r="B8" s="182"/>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1152</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34</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v>28</v>
      </c>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v>2</v>
      </c>
    </row>
    <row r="20" spans="1:2" ht="29" x14ac:dyDescent="0.35">
      <c r="A20" s="86" t="s">
        <v>174</v>
      </c>
      <c r="B20" s="106"/>
    </row>
    <row r="21" spans="1:2" ht="13" x14ac:dyDescent="0.3">
      <c r="A21" s="87"/>
      <c r="B21" s="87"/>
    </row>
    <row r="22" spans="1:2" ht="37.5" customHeight="1" x14ac:dyDescent="0.25">
      <c r="A22" s="183" t="s">
        <v>172</v>
      </c>
      <c r="B22" s="183"/>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2024-04-16T15:46:36Z</cp:lastPrinted>
  <dcterms:created xsi:type="dcterms:W3CDTF">2016-12-06T20:27:51Z</dcterms:created>
  <dcterms:modified xsi:type="dcterms:W3CDTF">2024-04-18T13:54:50Z</dcterms:modified>
</cp:coreProperties>
</file>